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" yWindow="26" windowWidth="11337" windowHeight="6559" activeTab="0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<sst xmlns="http://schemas.openxmlformats.org/spreadsheetml/2006/main" count="223" uniqueCount="158">
  <si>
    <t>I alt</t>
  </si>
  <si>
    <t>Udvalg for Børn og Undervisning</t>
  </si>
  <si>
    <t>Udvalg for Kultur og Fritid</t>
  </si>
  <si>
    <t>Udvalg for Arbejdsmarked og Integration</t>
  </si>
  <si>
    <t>Dok.nr.</t>
  </si>
  <si>
    <t xml:space="preserve">Udvalg </t>
  </si>
  <si>
    <t>Økonomiudvalget</t>
  </si>
  <si>
    <t>Udvalget for Plan og teknik</t>
  </si>
  <si>
    <t>Udvalg for Social og Sundhed</t>
  </si>
  <si>
    <t>Økonomiudvalg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</si>
  <si>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</si>
  <si>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</si>
  <si>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</si>
  <si>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</si>
  <si>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</si>
  <si>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Projekter, som Byrådet tidligere har prioriteret ved budgetlægningen for 2013, er skrevet med rødt i efterfølgende ark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</si>
  <si>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</si>
  <si>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</si>
  <si>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</si>
  <si>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</si>
  <si>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</si>
  <si>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</si>
  <si>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</si>
  <si>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</si>
  <si>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</si>
  <si>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</si>
  <si>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</si>
  <si>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r>
      <t xml:space="preserve">Handicap Bo og Beskæftigelse: Til og ombygning af handicapboliger i Ølgod </t>
    </r>
    <r>
      <rPr>
        <b/>
        <sz val="12"/>
        <color indexed="10"/>
        <rFont val="Arial"/>
        <family val="2"/>
      </rPr>
      <t>Nettobeløb</t>
    </r>
  </si>
  <si>
    <t>69385-13</t>
  </si>
  <si>
    <t>Hjælpemiddeldepotet: Nyt Låsesystem</t>
  </si>
  <si>
    <t>65793-13</t>
  </si>
  <si>
    <t>65800-13</t>
  </si>
  <si>
    <t>Center område Vest: Renovering af hovedbygning på Ældreboligcenteret Thueslund</t>
  </si>
  <si>
    <t>69366-13</t>
  </si>
  <si>
    <r>
      <t xml:space="preserve">Centerområde Midt: Renovering af Helle Plejecenter m.v.  </t>
    </r>
    <r>
      <rPr>
        <b/>
        <sz val="12"/>
        <color indexed="10"/>
        <rFont val="Arial"/>
        <family val="2"/>
      </rPr>
      <t>Nettobeløb</t>
    </r>
  </si>
  <si>
    <t>Living LAB Lunden:    Nyt indgangparti og parkering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</si>
  <si>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</si>
  <si>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</si>
  <si>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</si>
  <si>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Museet - fortsat renovering af Lundvej 4, 
Varde</t>
  </si>
  <si>
    <t>Janusbygningen
Udvidelse af bygningen</t>
  </si>
  <si>
    <t>87746-13</t>
  </si>
  <si>
    <t>Hjemmepleje Nord/øst: Personalefaciliteter Hybenbo, Årre</t>
  </si>
  <si>
    <t>577494-12</t>
  </si>
  <si>
    <t>Drift - Toiletfaciliteter i Houstrup
Ønske om mere permanent bygning ved Houstrup Strand</t>
  </si>
  <si>
    <t>78413/13</t>
  </si>
  <si>
    <t>Drift - Værksted til minimurerne
Jf. udvalgssag i maj 2013</t>
  </si>
  <si>
    <t>Plan og Byg - Oksbøl Bypark
Temalegeplads og omstrukturering af parken</t>
  </si>
  <si>
    <t>Plan og Byg - Pulje til publikumsfaciliteter</t>
  </si>
  <si>
    <t>Plan og Byg - Areal mellem broerne i Varde (Havnepladsen)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</si>
  <si>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</si>
  <si>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</si>
  <si>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</si>
  <si>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</si>
  <si>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Geokodning
Sammenhæng mellem teknisk kort og BBR</t>
  </si>
  <si>
    <t>Teknik og Miljø - Omfartsvej i Tistrup
Jf. udvalgssag juni 2013</t>
  </si>
  <si>
    <t>Teknik og Miljø - P-pladser ved Henne Strand
Etablering af ca. 50 ekstra pladser</t>
  </si>
  <si>
    <t>Teknik og Miljø - Prioritering af cykelstiprojekter</t>
  </si>
  <si>
    <t>Teknik og Miljø - Renovering af broer
Løbende vedligeholdelse af brokapitalen, jf. udvalgssag i maj 2013</t>
  </si>
  <si>
    <t>Teknik og Miljø - Renovering af gadelys, sekundær belysning</t>
  </si>
  <si>
    <t>Teknik og Miljø - Renovering af vejkant i Blåvand, jf. udvalgssag 18. feb. 2013</t>
  </si>
  <si>
    <t>Teknik og Miljø - Trafiksikkerhed 2013, handlepan</t>
  </si>
  <si>
    <t>Teknik og Miljø - Trafikafvikling og trafiksikkerhed i forbindelse med ny grusgrav i Kjelst</t>
  </si>
  <si>
    <t>78413/13  89435/13</t>
  </si>
  <si>
    <t>Oversigt over ønsker til anlægsbudget  2014 - 2017</t>
  </si>
  <si>
    <t>Dok. nr.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</si>
  <si>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</si>
  <si>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</si>
  <si>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</si>
  <si>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 xml:space="preserve">65849-13 </t>
  </si>
  <si>
    <t>Renovering- og anlægspulje vedr. skoler og dagtilbud incl. Ramper</t>
  </si>
  <si>
    <t>58319-13</t>
  </si>
  <si>
    <t>IT-Projekt på 3 overbygningsskoler</t>
  </si>
  <si>
    <t>Dagtilbud Børneuniverset - Udvidelse af Hedevang Børnehave (Alslev) med 140 m2.</t>
  </si>
  <si>
    <t>Dagtilbud Firkløveret - sammenbygning af specialinstitution Solsikken og Børnehaven Smørhullet</t>
  </si>
  <si>
    <t>63.701-13</t>
  </si>
  <si>
    <t>Næsbjerg Børnehave pladsudfordringer, til- eller ombygning</t>
  </si>
  <si>
    <t>73595-13</t>
  </si>
  <si>
    <t>Ungdomsskolen - Cykel- og knallertværksted</t>
  </si>
  <si>
    <t>64355-13  64364-13  64362-13</t>
  </si>
  <si>
    <t>Multisal ved Agerbæk Skole</t>
  </si>
  <si>
    <t>573855-12</t>
  </si>
  <si>
    <t>Vuggestuepladser Nr. Nebel - anlægsudgift. I budget 2013 er beløbet 1.947.500 kr.</t>
  </si>
  <si>
    <t>Tistrup masterplan. Budget 2013 indeholder budgetbeløb på 5 mio. kr. i 2015 og 5 mio. kr. i 2016</t>
  </si>
  <si>
    <t xml:space="preserve">Ombygning og renovering Lykkesgårdskolen </t>
  </si>
  <si>
    <t>Udvalag for Social og Sundhed</t>
  </si>
  <si>
    <t>Tirpitz</t>
  </si>
  <si>
    <t>Stålværks- og trådspinderigrunden</t>
  </si>
  <si>
    <t>66220-13</t>
  </si>
  <si>
    <t>Baunbo: Projektombygning af Baunbo</t>
  </si>
  <si>
    <t>577599-12</t>
  </si>
  <si>
    <t>Ny forslag til Tistrup masterplan</t>
  </si>
  <si>
    <t>Tilbageførsels af allerede godkendt masterplan</t>
  </si>
  <si>
    <t>Ø-1</t>
  </si>
  <si>
    <t>Ø-2</t>
  </si>
  <si>
    <t>Ø-3</t>
  </si>
  <si>
    <t>Ø-4</t>
  </si>
  <si>
    <t>Tidligere godkendte  anlægsudgifter</t>
  </si>
  <si>
    <t>Nye anlægsønsker</t>
  </si>
  <si>
    <t>Heraf tidligere godkendt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</si>
  <si>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</si>
  <si>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</si>
  <si>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</si>
  <si>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</si>
  <si>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</si>
  <si>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</si>
  <si>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</si>
  <si>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</si>
  <si>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</si>
  <si>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</si>
  <si>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</si>
  <si>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</si>
  <si>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</si>
  <si>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</si>
  <si>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</si>
  <si>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</si>
  <si>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</si>
  <si>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</si>
  <si>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</si>
  <si>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</si>
  <si>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</si>
  <si>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</si>
  <si>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</si>
  <si>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</si>
  <si>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</si>
  <si>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</si>
  <si>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</si>
  <si>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</si>
  <si>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</si>
  <si>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</si>
  <si>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</si>
  <si>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</si>
  <si>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</si>
  <si>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</si>
  <si>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</si>
  <si>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K-1</t>
  </si>
  <si>
    <t>K-2</t>
  </si>
  <si>
    <t>K-3</t>
  </si>
  <si>
    <t>K-4</t>
  </si>
  <si>
    <t>K-5</t>
  </si>
  <si>
    <t>K-6</t>
  </si>
  <si>
    <t>K-7</t>
  </si>
  <si>
    <t>K-8</t>
  </si>
  <si>
    <t>S-1</t>
  </si>
  <si>
    <t>S-2</t>
  </si>
  <si>
    <t>S-3</t>
  </si>
  <si>
    <t>S-4</t>
  </si>
  <si>
    <t>S-6</t>
  </si>
  <si>
    <t>S-7</t>
  </si>
  <si>
    <t>S-8</t>
  </si>
  <si>
    <t>S-9</t>
  </si>
  <si>
    <t>63597-13  63598-13  920695-12   88512-13</t>
  </si>
  <si>
    <t>576676-12</t>
  </si>
  <si>
    <t>576682-12</t>
  </si>
  <si>
    <t>569736-12</t>
  </si>
  <si>
    <t>78659-13</t>
  </si>
  <si>
    <t>77700-13</t>
  </si>
  <si>
    <t>Handicap Bo- og beskæftigelse:Udvidelse af Skovlunden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</si>
</sst>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 quotePrefix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2" fontId="3" fillId="0" borderId="11" xfId="42" applyNumberFormat="1" applyFont="1" applyFill="1" applyBorder="1" applyAlignment="1">
      <alignment horizontal="center" wrapText="1"/>
    </xf>
    <xf numFmtId="192" fontId="3" fillId="0" borderId="10" xfId="42" applyNumberFormat="1" applyFont="1" applyFill="1" applyBorder="1" applyAlignment="1">
      <alignment horizontal="center" wrapText="1"/>
    </xf>
    <xf numFmtId="3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3" fontId="61" fillId="0" borderId="11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61" fillId="0" borderId="20" xfId="0" applyFont="1" applyBorder="1" applyAlignment="1">
      <alignment horizontal="center"/>
    </xf>
    <xf numFmtId="3" fontId="59" fillId="0" borderId="20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61" fillId="0" borderId="23" xfId="0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30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9" fillId="0" borderId="34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33" xfId="0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95675" y="449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2209800" y="4495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439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85725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8482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85725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4860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85725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4860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85725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4860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85725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8482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29</xdr:row>
      <xdr:rowOff>0</xdr:rowOff>
    </xdr:from>
    <xdr:ext cx="11430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457450" y="1171575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29</xdr:row>
      <xdr:rowOff>0</xdr:rowOff>
    </xdr:from>
    <xdr:ext cx="114300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457450" y="1171575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85725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4860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85725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4860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85725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48602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31</xdr:row>
      <xdr:rowOff>0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4574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31</xdr:row>
      <xdr:rowOff>0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4574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48602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48602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48602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31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574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31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574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48602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48602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48602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1621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4219575" y="205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152650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162175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4" name="Text Box 26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5" name="Text Box 27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6" name="Text Box 28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7" name="Text Box 29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9" name="Text Box 31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0" name="Text Box 32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1" name="Text Box 33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2" name="Text Box 34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3" name="Text Box 35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4" name="Text Box 36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400050</xdr:colOff>
      <xdr:row>4</xdr:row>
      <xdr:rowOff>0</xdr:rowOff>
    </xdr:from>
    <xdr:to>
      <xdr:col>6</xdr:col>
      <xdr:colOff>323850</xdr:colOff>
      <xdr:row>13</xdr:row>
      <xdr:rowOff>0</xdr:rowOff>
    </xdr:to>
    <xdr:sp>
      <xdr:nvSpPr>
        <xdr:cNvPr id="35" name="WordArt 37"/>
        <xdr:cNvSpPr>
          <a:spLocks/>
        </xdr:cNvSpPr>
      </xdr:nvSpPr>
      <xdr:spPr>
        <a:xfrm>
          <a:off x="762000" y="1314450"/>
          <a:ext cx="7753350" cy="39528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6" name="Text Box 3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40" name="Text Box 7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4219575" y="9163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85725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4219575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2152650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2152650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53" name="Text Box 15"/>
        <xdr:cNvSpPr txBox="1">
          <a:spLocks noChangeArrowheads="1"/>
        </xdr:cNvSpPr>
      </xdr:nvSpPr>
      <xdr:spPr>
        <a:xfrm>
          <a:off x="2162175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54" name="Text Box 18"/>
        <xdr:cNvSpPr txBox="1">
          <a:spLocks noChangeArrowheads="1"/>
        </xdr:cNvSpPr>
      </xdr:nvSpPr>
      <xdr:spPr>
        <a:xfrm>
          <a:off x="2162175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55" name="Text Box 19"/>
        <xdr:cNvSpPr txBox="1">
          <a:spLocks noChangeArrowheads="1"/>
        </xdr:cNvSpPr>
      </xdr:nvSpPr>
      <xdr:spPr>
        <a:xfrm>
          <a:off x="2162175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5867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15</xdr:row>
      <xdr:rowOff>0</xdr:rowOff>
    </xdr:from>
    <xdr:ext cx="9525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76475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15</xdr:row>
      <xdr:rowOff>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76475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15</xdr:row>
      <xdr:rowOff>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76475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290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36290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7647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7647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38600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38600" y="1485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524125" y="329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29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29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38600" y="5829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038600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4772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7909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381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9525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38400" y="4324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9525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38400" y="4324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57450" y="4324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6.140625" style="0" customWidth="1"/>
    <col min="2" max="2" width="46.28125" style="0" customWidth="1"/>
    <col min="3" max="3" width="9.421875" style="13" customWidth="1"/>
    <col min="4" max="4" width="16.7109375" style="7" customWidth="1"/>
    <col min="5" max="7" width="16.7109375" style="0" customWidth="1"/>
  </cols>
  <sheetData>
    <row r="1" spans="1:7" ht="33" customHeight="1">
      <c r="A1" s="159" t="s">
        <v>11</v>
      </c>
      <c r="B1" s="160"/>
      <c r="C1" s="160"/>
      <c r="D1" s="160"/>
      <c r="E1" s="160"/>
      <c r="F1" s="160"/>
      <c r="G1" s="161"/>
    </row>
    <row r="2" spans="1:7" ht="27" customHeight="1">
      <c r="A2" s="162" t="s">
        <v>5</v>
      </c>
      <c r="B2" s="163"/>
      <c r="C2" s="168"/>
      <c r="D2" s="170" t="s">
        <v>12</v>
      </c>
      <c r="E2" s="171"/>
      <c r="F2" s="171"/>
      <c r="G2" s="172"/>
    </row>
    <row r="3" spans="1:7" ht="24" customHeight="1">
      <c r="A3" s="164"/>
      <c r="B3" s="165"/>
      <c r="C3" s="169"/>
      <c r="D3" s="8">
        <v>2014</v>
      </c>
      <c r="E3" s="4">
        <v>2015</v>
      </c>
      <c r="F3" s="4">
        <v>2016</v>
      </c>
      <c r="G3" s="4">
        <v>2017</v>
      </c>
    </row>
    <row r="4" spans="1:7" ht="27" customHeight="1">
      <c r="A4" s="166" t="s">
        <v>6</v>
      </c>
      <c r="B4" s="167"/>
      <c r="C4" s="15"/>
      <c r="D4" s="9">
        <f>ØK!D12</f>
        <v>59240000</v>
      </c>
      <c r="E4" s="9">
        <f>+ØK!E12</f>
        <v>52240000</v>
      </c>
      <c r="F4" s="9">
        <f>+ØK!F12</f>
        <v>36000000</v>
      </c>
      <c r="G4" s="9">
        <f>+ØK!G12</f>
        <v>0</v>
      </c>
    </row>
    <row r="5" spans="1:7" ht="27" customHeight="1">
      <c r="A5" s="152" t="s">
        <v>7</v>
      </c>
      <c r="B5" s="153"/>
      <c r="C5" s="16"/>
      <c r="D5" s="14">
        <f>'P &amp; T'!D31</f>
        <v>55913000</v>
      </c>
      <c r="E5" s="14">
        <f>'P &amp; T'!E31</f>
        <v>25456000</v>
      </c>
      <c r="F5" s="14">
        <f>'P &amp; T'!F31</f>
        <v>25204000</v>
      </c>
      <c r="G5" s="14">
        <f>'P &amp; T'!G31</f>
        <v>32050000</v>
      </c>
    </row>
    <row r="6" spans="1:7" ht="27" customHeight="1">
      <c r="A6" s="152" t="s">
        <v>1</v>
      </c>
      <c r="B6" s="153"/>
      <c r="C6" s="16"/>
      <c r="D6" s="14">
        <f>'B &amp; U'!D21</f>
        <v>24527350</v>
      </c>
      <c r="E6" s="14">
        <f>'B &amp; U'!E21</f>
        <v>68500000</v>
      </c>
      <c r="F6" s="14">
        <f>'B &amp; U'!F21</f>
        <v>3000000</v>
      </c>
      <c r="G6" s="14">
        <f>'B &amp; U'!G21</f>
        <v>0</v>
      </c>
    </row>
    <row r="7" spans="1:7" ht="27" customHeight="1">
      <c r="A7" s="152" t="s">
        <v>2</v>
      </c>
      <c r="B7" s="153"/>
      <c r="C7" s="16"/>
      <c r="D7" s="14">
        <f>'K &amp; F'!D14</f>
        <v>3400000</v>
      </c>
      <c r="E7" s="14">
        <f>+'K &amp; F'!E14</f>
        <v>4450000</v>
      </c>
      <c r="F7" s="14">
        <f>+'K &amp; F'!F14</f>
        <v>2450000</v>
      </c>
      <c r="G7" s="14">
        <f>+'K &amp; F'!G14</f>
        <v>300000</v>
      </c>
    </row>
    <row r="8" spans="1:7" ht="27" customHeight="1">
      <c r="A8" s="152" t="s">
        <v>8</v>
      </c>
      <c r="B8" s="153"/>
      <c r="C8" s="16"/>
      <c r="D8" s="14">
        <f>'S&amp;S'!D14</f>
        <v>9180530</v>
      </c>
      <c r="E8" s="14">
        <f>+'S&amp;S'!E14</f>
        <v>8540700</v>
      </c>
      <c r="F8" s="14">
        <f>+'S&amp;S'!F14</f>
        <v>10150000</v>
      </c>
      <c r="G8" s="14">
        <f>+'S&amp;S'!G14</f>
        <v>12500000</v>
      </c>
    </row>
    <row r="9" spans="1:7" ht="27" customHeight="1">
      <c r="A9" s="152" t="s">
        <v>3</v>
      </c>
      <c r="B9" s="153"/>
      <c r="C9" s="16"/>
      <c r="D9" s="14">
        <f>'A&amp;I'!D12</f>
        <v>0</v>
      </c>
      <c r="E9" s="14">
        <f>+'A&amp;I'!E12</f>
        <v>0</v>
      </c>
      <c r="F9" s="14">
        <f>+'A&amp;I'!F12</f>
        <v>0</v>
      </c>
      <c r="G9" s="14">
        <f>+'A&amp;I'!G12</f>
        <v>0</v>
      </c>
    </row>
    <row r="10" spans="1:7" ht="27" customHeight="1">
      <c r="A10" s="18"/>
      <c r="B10" s="19"/>
      <c r="C10" s="16"/>
      <c r="D10" s="14"/>
      <c r="E10" s="14"/>
      <c r="F10" s="14"/>
      <c r="G10" s="14"/>
    </row>
    <row r="11" spans="1:7" ht="27" customHeight="1">
      <c r="A11" s="20"/>
      <c r="B11" s="21"/>
      <c r="C11" s="22"/>
      <c r="D11" s="23"/>
      <c r="E11" s="23"/>
      <c r="F11" s="23"/>
      <c r="G11" s="23"/>
    </row>
    <row r="12" spans="1:7" ht="27" customHeight="1">
      <c r="A12" s="155" t="s">
        <v>0</v>
      </c>
      <c r="B12" s="156"/>
      <c r="C12" s="17"/>
      <c r="D12" s="10">
        <f>SUM(D4:D11)</f>
        <v>152260880</v>
      </c>
      <c r="E12" s="10">
        <f>SUM(E4:E11)</f>
        <v>159186700</v>
      </c>
      <c r="F12" s="10">
        <f>SUM(F4:F11)</f>
        <v>76804000</v>
      </c>
      <c r="G12" s="10">
        <f>SUM(G4:G11)</f>
        <v>44850000</v>
      </c>
    </row>
    <row r="13" spans="1:7" ht="27" customHeight="1">
      <c r="A13" s="157" t="s">
        <v>99</v>
      </c>
      <c r="B13" s="158"/>
      <c r="C13" s="102"/>
      <c r="D13" s="103">
        <f>+ØK!D10+'P &amp; T'!D29+'B &amp; U'!D19+'K &amp; F'!D12+'S&amp;S'!D12+'A&amp;I'!D10</f>
        <v>84256000</v>
      </c>
      <c r="E13" s="103">
        <f>+ØK!E10+'P &amp; T'!E29+'B &amp; U'!E19+'K &amp; F'!E12+'S&amp;S'!E12+'A&amp;I'!E10</f>
        <v>111871000</v>
      </c>
      <c r="F13" s="103">
        <f>+ØK!F10+'P &amp; T'!F29+'B &amp; U'!F19+'K &amp; F'!F12+'S&amp;S'!F12+'A&amp;I'!F10</f>
        <v>58954000</v>
      </c>
      <c r="G13" s="103">
        <f>+ØK!G10+'P &amp; T'!G29+'B &amp; U'!G19+'K &amp; F'!G12+'S&amp;S'!G12+'A&amp;I'!G10</f>
        <v>0</v>
      </c>
    </row>
    <row r="14" spans="1:7" ht="22.5" customHeight="1">
      <c r="A14" s="154" t="s">
        <v>13</v>
      </c>
      <c r="B14" s="154"/>
      <c r="C14" s="154"/>
      <c r="D14" s="154"/>
      <c r="E14" s="154"/>
      <c r="F14" s="154"/>
      <c r="G14" s="154"/>
    </row>
    <row r="15" spans="1:7" s="24" customFormat="1" ht="15.75">
      <c r="A15" s="47" t="s">
        <v>15</v>
      </c>
      <c r="B15" s="47"/>
      <c r="C15" s="47"/>
      <c r="D15" s="47"/>
      <c r="E15" s="47"/>
      <c r="F15" s="47"/>
      <c r="G15" s="47"/>
    </row>
    <row r="16" spans="1:7" ht="15">
      <c r="A16" s="31"/>
      <c r="B16" s="28"/>
      <c r="C16" s="12"/>
      <c r="D16" s="6"/>
      <c r="E16" s="1"/>
      <c r="F16" s="1"/>
      <c r="G16" s="1"/>
    </row>
    <row r="17" spans="1:2" ht="12">
      <c r="A17" s="31"/>
      <c r="B17" s="30"/>
    </row>
  </sheetData>
  <sheetProtection/>
  <mergeCells count="13">
    <mergeCell ref="A1:G1"/>
    <mergeCell ref="A2:B3"/>
    <mergeCell ref="A4:B4"/>
    <mergeCell ref="A5:B5"/>
    <mergeCell ref="C2:C3"/>
    <mergeCell ref="D2:G2"/>
    <mergeCell ref="A8:B8"/>
    <mergeCell ref="A9:B9"/>
    <mergeCell ref="A14:G14"/>
    <mergeCell ref="A12:B12"/>
    <mergeCell ref="A6:B6"/>
    <mergeCell ref="A7:B7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pane ySplit="3" topLeftCell="A4" activePane="bottomLeft" state="frozen"/>
      <selection pane="topLeft" activeCell="H8" sqref="H8"/>
      <selection pane="bottomLeft" activeCell="H8" sqref="H8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3" customWidth="1"/>
    <col min="4" max="4" width="15.28125" style="7" customWidth="1"/>
    <col min="5" max="7" width="15.28125" style="0" customWidth="1"/>
    <col min="8" max="8" width="11.7109375" style="0" customWidth="1"/>
  </cols>
  <sheetData>
    <row r="1" spans="1:7" ht="33" customHeight="1">
      <c r="A1" s="159" t="s">
        <v>11</v>
      </c>
      <c r="B1" s="160"/>
      <c r="C1" s="160"/>
      <c r="D1" s="160"/>
      <c r="E1" s="160"/>
      <c r="F1" s="160"/>
      <c r="G1" s="161"/>
    </row>
    <row r="2" spans="1:7" ht="27" customHeight="1">
      <c r="A2" s="162" t="s">
        <v>9</v>
      </c>
      <c r="B2" s="163"/>
      <c r="C2" s="168" t="s">
        <v>4</v>
      </c>
      <c r="D2" s="175" t="s">
        <v>12</v>
      </c>
      <c r="E2" s="176"/>
      <c r="F2" s="176"/>
      <c r="G2" s="177"/>
    </row>
    <row r="3" spans="1:7" ht="24" customHeight="1">
      <c r="A3" s="164"/>
      <c r="B3" s="165"/>
      <c r="C3" s="169"/>
      <c r="D3" s="8">
        <v>2014</v>
      </c>
      <c r="E3" s="4">
        <v>2015</v>
      </c>
      <c r="F3" s="4">
        <v>2016</v>
      </c>
      <c r="G3" s="4">
        <v>2017</v>
      </c>
    </row>
    <row r="4" spans="1:7" s="65" customFormat="1" ht="30" customHeight="1">
      <c r="A4" s="76" t="s">
        <v>93</v>
      </c>
      <c r="B4" s="77" t="s">
        <v>22</v>
      </c>
      <c r="C4" s="78"/>
      <c r="D4" s="79">
        <v>10000000</v>
      </c>
      <c r="E4" s="79">
        <v>3000000</v>
      </c>
      <c r="F4" s="79">
        <v>3000000</v>
      </c>
      <c r="G4" s="71"/>
    </row>
    <row r="5" spans="1:7" s="65" customFormat="1" ht="31.5" customHeight="1">
      <c r="A5" s="80" t="s">
        <v>94</v>
      </c>
      <c r="B5" s="77" t="s">
        <v>24</v>
      </c>
      <c r="C5" s="78"/>
      <c r="D5" s="79">
        <v>30000000</v>
      </c>
      <c r="E5" s="79">
        <v>30000000</v>
      </c>
      <c r="F5" s="79">
        <v>30000000</v>
      </c>
      <c r="G5" s="71"/>
    </row>
    <row r="6" spans="1:7" s="65" customFormat="1" ht="31.5" customHeight="1">
      <c r="A6" s="80" t="s">
        <v>95</v>
      </c>
      <c r="B6" s="77" t="s">
        <v>26</v>
      </c>
      <c r="C6" s="78"/>
      <c r="D6" s="79">
        <f>16000000*1.015</f>
        <v>16239999.999999998</v>
      </c>
      <c r="E6" s="79">
        <f>16000000*1.015</f>
        <v>16239999.999999998</v>
      </c>
      <c r="F6" s="79">
        <v>0</v>
      </c>
      <c r="G6" s="71"/>
    </row>
    <row r="7" spans="1:7" s="65" customFormat="1" ht="46.5" customHeight="1">
      <c r="A7" s="80" t="s">
        <v>96</v>
      </c>
      <c r="B7" s="77" t="s">
        <v>25</v>
      </c>
      <c r="C7" s="78"/>
      <c r="D7" s="79">
        <v>3000000</v>
      </c>
      <c r="E7" s="79">
        <v>3000000</v>
      </c>
      <c r="F7" s="79">
        <v>3000000</v>
      </c>
      <c r="G7" s="71"/>
    </row>
    <row r="8" spans="1:7" s="65" customFormat="1" ht="24.75" customHeight="1">
      <c r="A8" s="72"/>
      <c r="B8" s="69"/>
      <c r="C8" s="70"/>
      <c r="D8" s="71"/>
      <c r="E8" s="71"/>
      <c r="F8" s="71"/>
      <c r="G8" s="71"/>
    </row>
    <row r="9" spans="1:7" s="65" customFormat="1" ht="24.75" customHeight="1" thickBot="1">
      <c r="A9" s="98"/>
      <c r="B9" s="99"/>
      <c r="C9" s="100"/>
      <c r="D9" s="101"/>
      <c r="E9" s="101"/>
      <c r="F9" s="101"/>
      <c r="G9" s="101"/>
    </row>
    <row r="10" spans="1:7" s="65" customFormat="1" ht="24.75" customHeight="1">
      <c r="A10" s="178" t="s">
        <v>97</v>
      </c>
      <c r="B10" s="179"/>
      <c r="C10" s="126"/>
      <c r="D10" s="127">
        <f>SUM(D4:D7)</f>
        <v>59240000</v>
      </c>
      <c r="E10" s="127">
        <f>SUM(E4:E7)</f>
        <v>52240000</v>
      </c>
      <c r="F10" s="127">
        <f>SUM(F4:F7)</f>
        <v>36000000</v>
      </c>
      <c r="G10" s="127">
        <f>SUM(G4:G7)</f>
        <v>0</v>
      </c>
    </row>
    <row r="11" spans="1:7" s="27" customFormat="1" ht="24" customHeight="1">
      <c r="A11" s="180" t="s">
        <v>98</v>
      </c>
      <c r="B11" s="181"/>
      <c r="C11" s="128"/>
      <c r="D11" s="57">
        <f>SUM(D8:D9)</f>
        <v>0</v>
      </c>
      <c r="E11" s="57">
        <f>SUM(E8:E9)</f>
        <v>0</v>
      </c>
      <c r="F11" s="57">
        <f>SUM(F8:F9)</f>
        <v>0</v>
      </c>
      <c r="G11" s="57">
        <f>SUM(G8:G9)</f>
        <v>0</v>
      </c>
    </row>
    <row r="12" spans="1:7" ht="24" customHeight="1">
      <c r="A12" s="173" t="s">
        <v>0</v>
      </c>
      <c r="B12" s="174"/>
      <c r="C12" s="55"/>
      <c r="D12" s="56">
        <f>SUM(D10:D11)</f>
        <v>59240000</v>
      </c>
      <c r="E12" s="56">
        <f>SUM(E10:E11)</f>
        <v>52240000</v>
      </c>
      <c r="F12" s="56">
        <f>SUM(F10:F11)</f>
        <v>36000000</v>
      </c>
      <c r="G12" s="56">
        <f>SUM(G10:G11)</f>
        <v>0</v>
      </c>
    </row>
    <row r="13" spans="2:7" ht="18">
      <c r="B13" s="2"/>
      <c r="C13" s="11"/>
      <c r="D13" s="5"/>
      <c r="E13" s="3"/>
      <c r="F13" s="3"/>
      <c r="G13" s="3"/>
    </row>
    <row r="14" spans="1:7" ht="16.5">
      <c r="A14" s="154" t="s">
        <v>13</v>
      </c>
      <c r="B14" s="154"/>
      <c r="C14" s="154"/>
      <c r="D14" s="154"/>
      <c r="E14" s="154"/>
      <c r="F14" s="154"/>
      <c r="G14" s="154"/>
    </row>
    <row r="15" spans="1:8" ht="15.75">
      <c r="A15" s="47" t="s">
        <v>14</v>
      </c>
      <c r="B15" s="47"/>
      <c r="C15" s="47"/>
      <c r="D15" s="47"/>
      <c r="E15" s="47"/>
      <c r="F15" s="47"/>
      <c r="G15" s="47"/>
      <c r="H15" s="48"/>
    </row>
    <row r="16" spans="2:7" ht="17.25">
      <c r="B16" s="2"/>
      <c r="C16" s="11"/>
      <c r="D16" s="5"/>
      <c r="E16" s="2"/>
      <c r="F16" s="2"/>
      <c r="G16" s="2"/>
    </row>
    <row r="17" spans="1:7" ht="15">
      <c r="A17" s="31"/>
      <c r="B17" s="28"/>
      <c r="C17" s="12"/>
      <c r="D17" s="6"/>
      <c r="E17" s="1"/>
      <c r="F17" s="1"/>
      <c r="G17" s="1"/>
    </row>
    <row r="18" spans="1:7" ht="15">
      <c r="A18" s="31"/>
      <c r="B18" s="29"/>
      <c r="C18" s="12"/>
      <c r="D18" s="6"/>
      <c r="E18" s="1"/>
      <c r="F18" s="1"/>
      <c r="G18" s="1"/>
    </row>
    <row r="19" spans="2:7" ht="15">
      <c r="B19" s="1"/>
      <c r="C19" s="12"/>
      <c r="D19" s="6"/>
      <c r="E19" s="1"/>
      <c r="F19" s="1"/>
      <c r="G19" s="1"/>
    </row>
  </sheetData>
  <sheetProtection/>
  <mergeCells count="8">
    <mergeCell ref="A14:G14"/>
    <mergeCell ref="A12:B12"/>
    <mergeCell ref="A1:G1"/>
    <mergeCell ref="A2:B3"/>
    <mergeCell ref="C2:C3"/>
    <mergeCell ref="D2:G2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zoomScalePageLayoutView="0" workbookViewId="0" topLeftCell="A1">
      <pane ySplit="3" topLeftCell="A22" activePane="bottomLeft" state="frozen"/>
      <selection pane="topLeft" activeCell="H8" sqref="H8"/>
      <selection pane="bottomLeft" activeCell="H8" sqref="H8"/>
    </sheetView>
  </sheetViews>
  <sheetFormatPr defaultColWidth="9.140625" defaultRowHeight="12.75"/>
  <cols>
    <col min="1" max="1" width="10.28125" style="24" customWidth="1"/>
    <col min="2" max="2" width="62.421875" style="24" customWidth="1"/>
    <col min="3" max="3" width="12.28125" style="25" customWidth="1"/>
    <col min="4" max="4" width="14.421875" style="26" customWidth="1"/>
    <col min="5" max="5" width="14.421875" style="24" customWidth="1"/>
    <col min="6" max="6" width="14.28125" style="24" customWidth="1"/>
    <col min="7" max="7" width="14.57421875" style="24" customWidth="1"/>
    <col min="8" max="8" width="7.8515625" style="24" customWidth="1"/>
    <col min="9" max="16384" width="9.140625" style="24" customWidth="1"/>
  </cols>
  <sheetData>
    <row r="1" spans="1:7" ht="33" customHeight="1">
      <c r="A1" s="159" t="s">
        <v>11</v>
      </c>
      <c r="B1" s="184"/>
      <c r="C1" s="184"/>
      <c r="D1" s="184"/>
      <c r="E1" s="184"/>
      <c r="F1" s="184"/>
      <c r="G1" s="185"/>
    </row>
    <row r="2" spans="1:7" ht="27" customHeight="1">
      <c r="A2" s="162" t="s">
        <v>10</v>
      </c>
      <c r="B2" s="186"/>
      <c r="C2" s="168" t="s">
        <v>4</v>
      </c>
      <c r="D2" s="175" t="s">
        <v>12</v>
      </c>
      <c r="E2" s="175"/>
      <c r="F2" s="175"/>
      <c r="G2" s="188"/>
    </row>
    <row r="3" spans="1:7" ht="24" customHeight="1">
      <c r="A3" s="164"/>
      <c r="B3" s="187"/>
      <c r="C3" s="169"/>
      <c r="D3" s="8">
        <v>2014</v>
      </c>
      <c r="E3" s="4">
        <v>2015</v>
      </c>
      <c r="F3" s="4">
        <v>2016</v>
      </c>
      <c r="G3" s="4">
        <v>2017</v>
      </c>
    </row>
    <row r="4" spans="1:7" s="62" customFormat="1" ht="24" customHeight="1">
      <c r="A4" s="59" t="s">
        <v>100</v>
      </c>
      <c r="B4" s="64" t="s">
        <v>16</v>
      </c>
      <c r="C4" s="60"/>
      <c r="D4" s="61"/>
      <c r="E4" s="61">
        <v>1000000</v>
      </c>
      <c r="F4" s="61"/>
      <c r="G4" s="61"/>
    </row>
    <row r="5" spans="1:7" s="62" customFormat="1" ht="24" customHeight="1">
      <c r="A5" s="60" t="s">
        <v>101</v>
      </c>
      <c r="B5" s="64" t="s">
        <v>17</v>
      </c>
      <c r="C5" s="60"/>
      <c r="D5" s="61">
        <v>4800000</v>
      </c>
      <c r="E5" s="61"/>
      <c r="F5" s="61"/>
      <c r="G5" s="61"/>
    </row>
    <row r="6" spans="1:7" s="62" customFormat="1" ht="48" customHeight="1">
      <c r="A6" s="60" t="s">
        <v>102</v>
      </c>
      <c r="B6" s="64" t="s">
        <v>20</v>
      </c>
      <c r="C6" s="60"/>
      <c r="D6" s="61">
        <v>1000000</v>
      </c>
      <c r="E6" s="61">
        <v>1000000</v>
      </c>
      <c r="F6" s="61"/>
      <c r="G6" s="61"/>
    </row>
    <row r="7" spans="1:7" s="62" customFormat="1" ht="47.25" customHeight="1">
      <c r="A7" s="63" t="s">
        <v>103</v>
      </c>
      <c r="B7" s="64" t="s">
        <v>18</v>
      </c>
      <c r="C7" s="60"/>
      <c r="D7" s="61">
        <v>1105000</v>
      </c>
      <c r="E7" s="61">
        <v>270000</v>
      </c>
      <c r="F7" s="61">
        <v>1275000</v>
      </c>
      <c r="G7" s="61"/>
    </row>
    <row r="8" spans="1:7" s="62" customFormat="1" ht="54" customHeight="1">
      <c r="A8" s="63" t="s">
        <v>104</v>
      </c>
      <c r="B8" s="64" t="s">
        <v>19</v>
      </c>
      <c r="C8" s="60"/>
      <c r="D8" s="61">
        <v>1208000</v>
      </c>
      <c r="E8" s="61">
        <v>636000</v>
      </c>
      <c r="F8" s="61">
        <v>1379000</v>
      </c>
      <c r="G8" s="61"/>
    </row>
    <row r="9" spans="1:7" s="50" customFormat="1" ht="24" customHeight="1">
      <c r="A9" s="51"/>
      <c r="B9" s="54"/>
      <c r="C9" s="52"/>
      <c r="D9" s="53"/>
      <c r="E9" s="53"/>
      <c r="F9" s="53"/>
      <c r="G9" s="53"/>
    </row>
    <row r="10" spans="1:7" s="50" customFormat="1" ht="24" customHeight="1">
      <c r="A10" s="51"/>
      <c r="B10" s="54" t="s">
        <v>21</v>
      </c>
      <c r="C10" s="52"/>
      <c r="D10" s="53"/>
      <c r="E10" s="53"/>
      <c r="F10" s="53"/>
      <c r="G10" s="53"/>
    </row>
    <row r="11" spans="1:7" s="50" customFormat="1" ht="29.25" customHeight="1">
      <c r="A11" s="51" t="s">
        <v>105</v>
      </c>
      <c r="B11" s="73" t="s">
        <v>44</v>
      </c>
      <c r="C11" s="52" t="s">
        <v>45</v>
      </c>
      <c r="D11" s="53">
        <v>350000</v>
      </c>
      <c r="E11" s="53"/>
      <c r="F11" s="53"/>
      <c r="G11" s="53"/>
    </row>
    <row r="12" spans="1:7" s="50" customFormat="1" ht="34.5" customHeight="1">
      <c r="A12" s="51" t="s">
        <v>106</v>
      </c>
      <c r="B12" s="73" t="s">
        <v>46</v>
      </c>
      <c r="C12" s="52" t="s">
        <v>45</v>
      </c>
      <c r="D12" s="53">
        <v>100000</v>
      </c>
      <c r="E12" s="53">
        <v>500000</v>
      </c>
      <c r="F12" s="53">
        <v>500000</v>
      </c>
      <c r="G12" s="53"/>
    </row>
    <row r="13" spans="1:7" s="50" customFormat="1" ht="38.25" customHeight="1">
      <c r="A13" s="51" t="s">
        <v>107</v>
      </c>
      <c r="B13" s="73" t="s">
        <v>47</v>
      </c>
      <c r="C13" s="52" t="s">
        <v>45</v>
      </c>
      <c r="D13" s="53">
        <v>400000</v>
      </c>
      <c r="E13" s="53"/>
      <c r="F13" s="53"/>
      <c r="G13" s="53"/>
    </row>
    <row r="14" spans="1:7" s="50" customFormat="1" ht="24" customHeight="1">
      <c r="A14" s="51" t="s">
        <v>108</v>
      </c>
      <c r="B14" s="73" t="s">
        <v>48</v>
      </c>
      <c r="C14" s="52" t="s">
        <v>45</v>
      </c>
      <c r="D14" s="53">
        <v>250000</v>
      </c>
      <c r="E14" s="53">
        <v>250000</v>
      </c>
      <c r="F14" s="53">
        <v>250000</v>
      </c>
      <c r="G14" s="53">
        <v>250000</v>
      </c>
    </row>
    <row r="15" spans="1:7" s="50" customFormat="1" ht="38.25" customHeight="1">
      <c r="A15" s="51" t="s">
        <v>109</v>
      </c>
      <c r="B15" s="73" t="s">
        <v>49</v>
      </c>
      <c r="C15" s="52" t="s">
        <v>45</v>
      </c>
      <c r="D15" s="74">
        <v>150000</v>
      </c>
      <c r="E15" s="75"/>
      <c r="F15" s="75"/>
      <c r="G15" s="75"/>
    </row>
    <row r="16" spans="1:7" s="50" customFormat="1" ht="30" customHeight="1">
      <c r="A16" s="51" t="s">
        <v>110</v>
      </c>
      <c r="B16" s="73" t="s">
        <v>50</v>
      </c>
      <c r="C16" s="52" t="s">
        <v>45</v>
      </c>
      <c r="D16" s="53">
        <v>600000</v>
      </c>
      <c r="E16" s="53"/>
      <c r="F16" s="53"/>
      <c r="G16" s="53"/>
    </row>
    <row r="17" spans="1:7" s="50" customFormat="1" ht="24" customHeight="1">
      <c r="A17" s="51" t="s">
        <v>111</v>
      </c>
      <c r="B17" s="73" t="s">
        <v>51</v>
      </c>
      <c r="C17" s="52" t="s">
        <v>45</v>
      </c>
      <c r="D17" s="53">
        <v>500000</v>
      </c>
      <c r="E17" s="53">
        <v>5000000</v>
      </c>
      <c r="F17" s="53">
        <v>5000000</v>
      </c>
      <c r="G17" s="53">
        <v>5000000</v>
      </c>
    </row>
    <row r="18" spans="1:7" s="50" customFormat="1" ht="30" customHeight="1">
      <c r="A18" s="51" t="s">
        <v>112</v>
      </c>
      <c r="B18" s="73" t="s">
        <v>52</v>
      </c>
      <c r="C18" s="52" t="s">
        <v>45</v>
      </c>
      <c r="D18" s="53">
        <v>3500000</v>
      </c>
      <c r="E18" s="53"/>
      <c r="F18" s="53"/>
      <c r="G18" s="53"/>
    </row>
    <row r="19" spans="1:7" s="50" customFormat="1" ht="24" customHeight="1">
      <c r="A19" s="51" t="s">
        <v>113</v>
      </c>
      <c r="B19" s="73" t="s">
        <v>53</v>
      </c>
      <c r="C19" s="52" t="s">
        <v>45</v>
      </c>
      <c r="D19" s="53">
        <v>1900000</v>
      </c>
      <c r="E19" s="53">
        <v>1900000</v>
      </c>
      <c r="F19" s="53">
        <v>1900000</v>
      </c>
      <c r="G19" s="53">
        <v>1900000</v>
      </c>
    </row>
    <row r="20" spans="1:7" s="50" customFormat="1" ht="34.5" customHeight="1">
      <c r="A20" s="51" t="s">
        <v>114</v>
      </c>
      <c r="B20" s="73" t="s">
        <v>54</v>
      </c>
      <c r="C20" s="52" t="s">
        <v>45</v>
      </c>
      <c r="D20" s="53">
        <v>400000</v>
      </c>
      <c r="E20" s="53"/>
      <c r="F20" s="53"/>
      <c r="G20" s="53"/>
    </row>
    <row r="21" spans="1:7" s="50" customFormat="1" ht="34.5" customHeight="1">
      <c r="A21" s="51" t="s">
        <v>115</v>
      </c>
      <c r="B21" s="73" t="s">
        <v>55</v>
      </c>
      <c r="C21" s="81" t="s">
        <v>63</v>
      </c>
      <c r="D21" s="53">
        <v>23000000</v>
      </c>
      <c r="E21" s="53"/>
      <c r="F21" s="53"/>
      <c r="G21" s="53"/>
    </row>
    <row r="22" spans="1:7" s="50" customFormat="1" ht="30.75" customHeight="1">
      <c r="A22" s="51" t="s">
        <v>116</v>
      </c>
      <c r="B22" s="73" t="s">
        <v>56</v>
      </c>
      <c r="C22" s="52" t="s">
        <v>45</v>
      </c>
      <c r="D22" s="53">
        <v>700000</v>
      </c>
      <c r="E22" s="53"/>
      <c r="F22" s="53"/>
      <c r="G22" s="53"/>
    </row>
    <row r="23" spans="1:7" s="50" customFormat="1" ht="24" customHeight="1">
      <c r="A23" s="51" t="s">
        <v>117</v>
      </c>
      <c r="B23" s="73" t="s">
        <v>57</v>
      </c>
      <c r="C23" s="52" t="s">
        <v>45</v>
      </c>
      <c r="D23" s="53">
        <v>5200000</v>
      </c>
      <c r="E23" s="53">
        <v>10000000</v>
      </c>
      <c r="F23" s="53">
        <v>10000000</v>
      </c>
      <c r="G23" s="53">
        <v>10000000</v>
      </c>
    </row>
    <row r="24" spans="1:7" s="50" customFormat="1" ht="45">
      <c r="A24" s="51" t="s">
        <v>118</v>
      </c>
      <c r="B24" s="73" t="s">
        <v>58</v>
      </c>
      <c r="C24" s="52" t="s">
        <v>45</v>
      </c>
      <c r="D24" s="53">
        <v>3900000</v>
      </c>
      <c r="E24" s="53">
        <v>3900000</v>
      </c>
      <c r="F24" s="53">
        <v>3900000</v>
      </c>
      <c r="G24" s="53">
        <v>3900000</v>
      </c>
    </row>
    <row r="25" spans="1:7" s="50" customFormat="1" ht="30">
      <c r="A25" s="51" t="s">
        <v>119</v>
      </c>
      <c r="B25" s="73" t="s">
        <v>59</v>
      </c>
      <c r="C25" s="52" t="s">
        <v>45</v>
      </c>
      <c r="D25" s="53"/>
      <c r="E25" s="53"/>
      <c r="F25" s="53"/>
      <c r="G25" s="53">
        <v>10000000</v>
      </c>
    </row>
    <row r="26" spans="1:7" s="50" customFormat="1" ht="33" customHeight="1">
      <c r="A26" s="51" t="s">
        <v>120</v>
      </c>
      <c r="B26" s="73" t="s">
        <v>60</v>
      </c>
      <c r="C26" s="52" t="s">
        <v>45</v>
      </c>
      <c r="D26" s="53">
        <v>2650000</v>
      </c>
      <c r="E26" s="53"/>
      <c r="F26" s="53"/>
      <c r="G26" s="53"/>
    </row>
    <row r="27" spans="1:7" s="50" customFormat="1" ht="24" customHeight="1">
      <c r="A27" s="51" t="s">
        <v>121</v>
      </c>
      <c r="B27" s="73" t="s">
        <v>61</v>
      </c>
      <c r="C27" s="52" t="s">
        <v>45</v>
      </c>
      <c r="D27" s="53">
        <v>1000000</v>
      </c>
      <c r="E27" s="53">
        <v>1000000</v>
      </c>
      <c r="F27" s="53">
        <v>1000000</v>
      </c>
      <c r="G27" s="53">
        <v>1000000</v>
      </c>
    </row>
    <row r="28" spans="1:7" s="50" customFormat="1" ht="36.75" customHeight="1" thickBot="1">
      <c r="A28" s="121" t="s">
        <v>122</v>
      </c>
      <c r="B28" s="108" t="s">
        <v>62</v>
      </c>
      <c r="C28" s="107" t="s">
        <v>45</v>
      </c>
      <c r="D28" s="113">
        <v>3200000</v>
      </c>
      <c r="E28" s="113"/>
      <c r="F28" s="113"/>
      <c r="G28" s="113"/>
    </row>
    <row r="29" spans="1:7" s="50" customFormat="1" ht="28.5" customHeight="1">
      <c r="A29" s="178" t="s">
        <v>97</v>
      </c>
      <c r="B29" s="179"/>
      <c r="C29" s="122"/>
      <c r="D29" s="123">
        <f>SUM(D4:D9)</f>
        <v>8113000</v>
      </c>
      <c r="E29" s="123">
        <f>SUM(E4:E9)</f>
        <v>2906000</v>
      </c>
      <c r="F29" s="123">
        <f>SUM(F4:F9)</f>
        <v>2654000</v>
      </c>
      <c r="G29" s="123">
        <f>SUM(G4:G9)</f>
        <v>0</v>
      </c>
    </row>
    <row r="30" spans="1:7" s="50" customFormat="1" ht="24" customHeight="1" thickBot="1">
      <c r="A30" s="189" t="s">
        <v>98</v>
      </c>
      <c r="B30" s="190"/>
      <c r="C30" s="107"/>
      <c r="D30" s="113">
        <f>SUM(D11:D28)</f>
        <v>47800000</v>
      </c>
      <c r="E30" s="113">
        <f>SUM(E11:E28)</f>
        <v>22550000</v>
      </c>
      <c r="F30" s="113">
        <f>SUM(F11:F28)</f>
        <v>22550000</v>
      </c>
      <c r="G30" s="113">
        <f>SUM(G11:G28)</f>
        <v>32050000</v>
      </c>
    </row>
    <row r="31" spans="1:7" ht="35.25" customHeight="1">
      <c r="A31" s="182" t="s">
        <v>0</v>
      </c>
      <c r="B31" s="183"/>
      <c r="C31" s="124"/>
      <c r="D31" s="125">
        <f>SUM(D29:D30)</f>
        <v>55913000</v>
      </c>
      <c r="E31" s="125">
        <f>SUM(E29:E30)</f>
        <v>25456000</v>
      </c>
      <c r="F31" s="125">
        <f>SUM(F29:F30)</f>
        <v>25204000</v>
      </c>
      <c r="G31" s="125">
        <f>SUM(G29:G30)</f>
        <v>32050000</v>
      </c>
    </row>
    <row r="32" spans="1:7" ht="16.5">
      <c r="A32" s="154" t="s">
        <v>13</v>
      </c>
      <c r="B32" s="154"/>
      <c r="C32" s="154"/>
      <c r="D32" s="154"/>
      <c r="E32" s="154"/>
      <c r="F32" s="154"/>
      <c r="G32" s="154"/>
    </row>
    <row r="33" spans="1:7" ht="15.75">
      <c r="A33" s="47" t="s">
        <v>14</v>
      </c>
      <c r="B33" s="47"/>
      <c r="C33" s="47"/>
      <c r="D33" s="47"/>
      <c r="E33" s="47"/>
      <c r="F33" s="47"/>
      <c r="G33" s="47"/>
    </row>
  </sheetData>
  <sheetProtection/>
  <mergeCells count="8">
    <mergeCell ref="A31:B31"/>
    <mergeCell ref="A1:G1"/>
    <mergeCell ref="A2:B3"/>
    <mergeCell ref="C2:C3"/>
    <mergeCell ref="D2:G2"/>
    <mergeCell ref="A32:G32"/>
    <mergeCell ref="A29:B29"/>
    <mergeCell ref="A30:B30"/>
  </mergeCells>
  <printOptions/>
  <pageMargins left="0.5905511811023623" right="0.1968503937007874" top="0.787401574803149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pane ySplit="4" topLeftCell="A5" activePane="bottomLeft" state="frozen"/>
      <selection pane="topLeft" activeCell="H8" sqref="H8"/>
      <selection pane="bottomLeft" activeCell="H8" sqref="H8"/>
    </sheetView>
  </sheetViews>
  <sheetFormatPr defaultColWidth="9.140625" defaultRowHeight="12.75"/>
  <cols>
    <col min="1" max="1" width="5.421875" style="0" customWidth="1"/>
    <col min="2" max="2" width="57.8515625" style="0" customWidth="1"/>
    <col min="3" max="3" width="14.421875" style="13" customWidth="1"/>
    <col min="4" max="4" width="14.421875" style="38" customWidth="1"/>
    <col min="5" max="5" width="15.7109375" style="0" customWidth="1"/>
    <col min="6" max="6" width="15.00390625" style="0" customWidth="1"/>
    <col min="7" max="7" width="15.421875" style="0" customWidth="1"/>
    <col min="8" max="8" width="0.13671875" style="0" customWidth="1"/>
  </cols>
  <sheetData>
    <row r="1" spans="1:7" ht="18" customHeight="1">
      <c r="A1" s="193"/>
      <c r="B1" s="193"/>
      <c r="C1" s="193"/>
      <c r="D1" s="193"/>
      <c r="E1" s="193"/>
      <c r="F1" s="193"/>
      <c r="G1" s="193"/>
    </row>
    <row r="2" spans="1:7" ht="27" customHeight="1">
      <c r="A2" s="159" t="s">
        <v>64</v>
      </c>
      <c r="B2" s="160"/>
      <c r="C2" s="160"/>
      <c r="D2" s="160"/>
      <c r="E2" s="160"/>
      <c r="F2" s="160"/>
      <c r="G2" s="161"/>
    </row>
    <row r="3" spans="1:7" ht="29.25" customHeight="1">
      <c r="A3" s="162" t="s">
        <v>1</v>
      </c>
      <c r="B3" s="163"/>
      <c r="C3" s="194" t="s">
        <v>65</v>
      </c>
      <c r="D3" s="196" t="s">
        <v>66</v>
      </c>
      <c r="E3" s="171"/>
      <c r="F3" s="171"/>
      <c r="G3" s="172"/>
    </row>
    <row r="4" spans="1:10" s="36" customFormat="1" ht="29.25" customHeight="1">
      <c r="A4" s="164"/>
      <c r="B4" s="165"/>
      <c r="C4" s="195"/>
      <c r="D4" s="8">
        <v>2014</v>
      </c>
      <c r="E4" s="4">
        <v>2015</v>
      </c>
      <c r="F4" s="4">
        <v>2016</v>
      </c>
      <c r="G4" s="4">
        <v>2017</v>
      </c>
      <c r="H4" s="37"/>
      <c r="I4" s="37"/>
      <c r="J4" s="37"/>
    </row>
    <row r="5" spans="1:10" s="36" customFormat="1" ht="29.25" customHeight="1">
      <c r="A5" s="87" t="s">
        <v>123</v>
      </c>
      <c r="B5" s="88" t="s">
        <v>67</v>
      </c>
      <c r="C5" s="89"/>
      <c r="D5" s="90">
        <v>500000</v>
      </c>
      <c r="E5" s="90">
        <v>500000</v>
      </c>
      <c r="F5" s="90"/>
      <c r="G5" s="90"/>
      <c r="H5" s="37"/>
      <c r="I5" s="37"/>
      <c r="J5" s="37"/>
    </row>
    <row r="6" spans="1:10" s="36" customFormat="1" ht="29.25" customHeight="1">
      <c r="A6" s="87" t="s">
        <v>124</v>
      </c>
      <c r="B6" s="88" t="s">
        <v>68</v>
      </c>
      <c r="C6" s="89"/>
      <c r="D6" s="90">
        <v>153000</v>
      </c>
      <c r="E6" s="90"/>
      <c r="F6" s="90"/>
      <c r="G6" s="90"/>
      <c r="H6" s="37"/>
      <c r="I6" s="37"/>
      <c r="J6" s="37"/>
    </row>
    <row r="7" spans="1:10" s="36" customFormat="1" ht="34.5" customHeight="1">
      <c r="A7" s="87" t="s">
        <v>125</v>
      </c>
      <c r="B7" s="88" t="s">
        <v>82</v>
      </c>
      <c r="C7" s="89" t="s">
        <v>69</v>
      </c>
      <c r="D7" s="90">
        <v>1850000</v>
      </c>
      <c r="E7" s="90"/>
      <c r="F7" s="90"/>
      <c r="G7" s="90"/>
      <c r="H7" s="37"/>
      <c r="I7" s="37"/>
      <c r="J7" s="37"/>
    </row>
    <row r="8" spans="1:10" s="36" customFormat="1" ht="34.5" customHeight="1">
      <c r="A8" s="87" t="s">
        <v>126</v>
      </c>
      <c r="B8" s="88" t="s">
        <v>70</v>
      </c>
      <c r="C8" s="89"/>
      <c r="D8" s="90">
        <v>3000000</v>
      </c>
      <c r="E8" s="90">
        <v>3000000</v>
      </c>
      <c r="F8" s="90">
        <v>3000000</v>
      </c>
      <c r="G8" s="90"/>
      <c r="H8" s="37"/>
      <c r="I8" s="37"/>
      <c r="J8" s="37"/>
    </row>
    <row r="9" spans="1:10" s="36" customFormat="1" ht="36.75" customHeight="1">
      <c r="A9" s="87" t="s">
        <v>127</v>
      </c>
      <c r="B9" s="88" t="s">
        <v>72</v>
      </c>
      <c r="C9" s="89"/>
      <c r="D9" s="90">
        <v>400000</v>
      </c>
      <c r="E9" s="90"/>
      <c r="F9" s="90"/>
      <c r="G9" s="90"/>
      <c r="H9" s="37"/>
      <c r="I9" s="37"/>
      <c r="J9" s="37"/>
    </row>
    <row r="10" spans="1:10" s="36" customFormat="1" ht="36.75" customHeight="1">
      <c r="A10" s="87" t="s">
        <v>128</v>
      </c>
      <c r="B10" s="88" t="s">
        <v>84</v>
      </c>
      <c r="C10" s="89"/>
      <c r="D10" s="90">
        <v>10000000</v>
      </c>
      <c r="E10" s="90">
        <v>41000000</v>
      </c>
      <c r="F10" s="90"/>
      <c r="G10" s="90"/>
      <c r="H10" s="37"/>
      <c r="I10" s="37"/>
      <c r="J10" s="37"/>
    </row>
    <row r="11" spans="1:10" s="36" customFormat="1" ht="36.75" customHeight="1">
      <c r="A11" s="87" t="s">
        <v>129</v>
      </c>
      <c r="B11" s="88" t="s">
        <v>83</v>
      </c>
      <c r="C11" s="89" t="s">
        <v>71</v>
      </c>
      <c r="D11" s="90"/>
      <c r="E11" s="90">
        <v>5000000</v>
      </c>
      <c r="F11" s="90">
        <v>5000000</v>
      </c>
      <c r="G11" s="90"/>
      <c r="H11" s="37"/>
      <c r="I11" s="37"/>
      <c r="J11" s="37"/>
    </row>
    <row r="12" spans="1:10" s="36" customFormat="1" ht="36.75" customHeight="1">
      <c r="A12" s="149" t="s">
        <v>129</v>
      </c>
      <c r="B12" s="96" t="s">
        <v>91</v>
      </c>
      <c r="C12" s="97"/>
      <c r="D12" s="91">
        <v>1000000</v>
      </c>
      <c r="E12" s="91">
        <v>14000000</v>
      </c>
      <c r="F12" s="91"/>
      <c r="G12" s="91"/>
      <c r="H12" s="37"/>
      <c r="I12" s="37"/>
      <c r="J12" s="37"/>
    </row>
    <row r="13" spans="1:10" s="36" customFormat="1" ht="36.75" customHeight="1">
      <c r="A13" s="149" t="s">
        <v>129</v>
      </c>
      <c r="B13" s="96" t="s">
        <v>92</v>
      </c>
      <c r="C13" s="97"/>
      <c r="D13" s="91"/>
      <c r="E13" s="91">
        <v>-5000000</v>
      </c>
      <c r="F13" s="91">
        <v>-5000000</v>
      </c>
      <c r="G13" s="91"/>
      <c r="H13" s="37"/>
      <c r="I13" s="37"/>
      <c r="J13" s="37"/>
    </row>
    <row r="14" spans="1:7" ht="60.75" customHeight="1">
      <c r="A14" s="85" t="s">
        <v>130</v>
      </c>
      <c r="B14" s="82" t="s">
        <v>73</v>
      </c>
      <c r="C14" s="150" t="s">
        <v>151</v>
      </c>
      <c r="D14" s="84">
        <v>2115600</v>
      </c>
      <c r="E14" s="53"/>
      <c r="F14" s="84"/>
      <c r="G14" s="84"/>
    </row>
    <row r="15" spans="1:7" ht="37.5" customHeight="1">
      <c r="A15" s="85" t="s">
        <v>131</v>
      </c>
      <c r="B15" s="82" t="s">
        <v>74</v>
      </c>
      <c r="C15" s="83" t="s">
        <v>75</v>
      </c>
      <c r="D15" s="84">
        <v>1900000</v>
      </c>
      <c r="E15" s="84"/>
      <c r="F15" s="84"/>
      <c r="G15" s="84"/>
    </row>
    <row r="16" spans="1:7" ht="36" customHeight="1">
      <c r="A16" s="85" t="s">
        <v>132</v>
      </c>
      <c r="B16" s="82" t="s">
        <v>76</v>
      </c>
      <c r="C16" s="83" t="s">
        <v>77</v>
      </c>
      <c r="D16" s="84">
        <v>3168750</v>
      </c>
      <c r="E16" s="84"/>
      <c r="F16" s="84"/>
      <c r="G16" s="84"/>
    </row>
    <row r="17" spans="1:7" ht="45">
      <c r="A17" s="85" t="s">
        <v>133</v>
      </c>
      <c r="B17" s="82" t="s">
        <v>78</v>
      </c>
      <c r="C17" s="86" t="s">
        <v>79</v>
      </c>
      <c r="D17" s="84">
        <v>440000</v>
      </c>
      <c r="E17" s="53"/>
      <c r="F17" s="84"/>
      <c r="G17" s="84"/>
    </row>
    <row r="18" spans="1:7" ht="24" customHeight="1" thickBot="1">
      <c r="A18" s="116" t="s">
        <v>134</v>
      </c>
      <c r="B18" s="117" t="s">
        <v>80</v>
      </c>
      <c r="C18" s="118" t="s">
        <v>81</v>
      </c>
      <c r="D18" s="119"/>
      <c r="E18" s="113">
        <v>10000000</v>
      </c>
      <c r="F18" s="119"/>
      <c r="G18" s="119"/>
    </row>
    <row r="19" spans="1:7" ht="24" customHeight="1">
      <c r="A19" s="178" t="s">
        <v>97</v>
      </c>
      <c r="B19" s="179"/>
      <c r="C19" s="120"/>
      <c r="D19" s="123">
        <f>SUM(D5:D11)</f>
        <v>15903000</v>
      </c>
      <c r="E19" s="123">
        <f>SUM(E5:E11)</f>
        <v>49500000</v>
      </c>
      <c r="F19" s="123">
        <f>SUM(F5:F11)</f>
        <v>8000000</v>
      </c>
      <c r="G19" s="123">
        <f>SUM(G5:G10)</f>
        <v>0</v>
      </c>
    </row>
    <row r="20" spans="1:7" ht="24" customHeight="1" thickBot="1">
      <c r="A20" s="197" t="s">
        <v>98</v>
      </c>
      <c r="B20" s="198"/>
      <c r="C20" s="130"/>
      <c r="D20" s="131">
        <f>SUM(D12:D18)</f>
        <v>8624350</v>
      </c>
      <c r="E20" s="131">
        <f>SUM(E12:E18)</f>
        <v>19000000</v>
      </c>
      <c r="F20" s="131">
        <f>SUM(F12:F18)</f>
        <v>-5000000</v>
      </c>
      <c r="G20" s="131">
        <f>SUM(G12:G18)</f>
        <v>0</v>
      </c>
    </row>
    <row r="21" spans="1:7" ht="26.25" customHeight="1">
      <c r="A21" s="191" t="s">
        <v>0</v>
      </c>
      <c r="B21" s="192"/>
      <c r="C21" s="129"/>
      <c r="D21" s="129">
        <f>SUM(D19:D20)</f>
        <v>24527350</v>
      </c>
      <c r="E21" s="129">
        <f>SUM(E19:E20)</f>
        <v>68500000</v>
      </c>
      <c r="F21" s="129">
        <f>SUM(F19:F20)</f>
        <v>3000000</v>
      </c>
      <c r="G21" s="129">
        <f>SUM(G19:G20)</f>
        <v>0</v>
      </c>
    </row>
    <row r="23" spans="1:7" ht="16.5">
      <c r="A23" s="154" t="s">
        <v>13</v>
      </c>
      <c r="B23" s="154"/>
      <c r="C23" s="154"/>
      <c r="D23" s="154"/>
      <c r="E23" s="154"/>
      <c r="F23" s="154"/>
      <c r="G23" s="154"/>
    </row>
    <row r="24" spans="1:7" ht="16.5">
      <c r="A24" s="47" t="s">
        <v>14</v>
      </c>
      <c r="B24" s="47"/>
      <c r="C24" s="47"/>
      <c r="D24" s="47"/>
      <c r="E24" s="47"/>
      <c r="F24" s="47"/>
      <c r="G24" s="47"/>
    </row>
    <row r="25" ht="12.75"/>
    <row r="26" ht="12.75"/>
    <row r="27" ht="12.75"/>
  </sheetData>
  <sheetProtection/>
  <mergeCells count="9">
    <mergeCell ref="A23:G23"/>
    <mergeCell ref="A21:B21"/>
    <mergeCell ref="A1:G1"/>
    <mergeCell ref="A2:G2"/>
    <mergeCell ref="A3:B4"/>
    <mergeCell ref="C3:C4"/>
    <mergeCell ref="D3:G3"/>
    <mergeCell ref="A19:B19"/>
    <mergeCell ref="A20:B2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H8" sqref="H8"/>
      <selection pane="bottomLeft" activeCell="H8" sqref="H8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1.8515625" style="13" customWidth="1"/>
    <col min="4" max="4" width="15.28125" style="7" customWidth="1"/>
    <col min="5" max="7" width="15.28125" style="0" customWidth="1"/>
  </cols>
  <sheetData>
    <row r="1" spans="1:7" ht="33" customHeight="1">
      <c r="A1" s="159" t="s">
        <v>11</v>
      </c>
      <c r="B1" s="160"/>
      <c r="C1" s="160"/>
      <c r="D1" s="160"/>
      <c r="E1" s="160"/>
      <c r="F1" s="160"/>
      <c r="G1" s="161"/>
    </row>
    <row r="2" spans="1:7" ht="27" customHeight="1">
      <c r="A2" s="162" t="s">
        <v>2</v>
      </c>
      <c r="B2" s="163"/>
      <c r="C2" s="168" t="s">
        <v>4</v>
      </c>
      <c r="D2" s="175" t="s">
        <v>12</v>
      </c>
      <c r="E2" s="176"/>
      <c r="F2" s="176"/>
      <c r="G2" s="177"/>
    </row>
    <row r="3" spans="1:7" ht="24" customHeight="1">
      <c r="A3" s="164"/>
      <c r="B3" s="165"/>
      <c r="C3" s="169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146" t="s">
        <v>135</v>
      </c>
      <c r="B4" s="94" t="s">
        <v>87</v>
      </c>
      <c r="C4" s="151" t="s">
        <v>152</v>
      </c>
      <c r="D4" s="95">
        <v>500000</v>
      </c>
      <c r="E4" s="95">
        <v>700000</v>
      </c>
      <c r="F4" s="95">
        <v>700000</v>
      </c>
      <c r="G4" s="95"/>
    </row>
    <row r="5" spans="1:7" ht="24" customHeight="1">
      <c r="A5" s="146" t="s">
        <v>136</v>
      </c>
      <c r="B5" s="94" t="s">
        <v>86</v>
      </c>
      <c r="C5" s="151" t="s">
        <v>153</v>
      </c>
      <c r="D5" s="95">
        <v>500000</v>
      </c>
      <c r="E5" s="95"/>
      <c r="F5" s="95"/>
      <c r="G5" s="95"/>
    </row>
    <row r="6" spans="1:7" ht="24" customHeight="1">
      <c r="A6" s="146" t="s">
        <v>137</v>
      </c>
      <c r="B6" s="94" t="s">
        <v>23</v>
      </c>
      <c r="C6" s="151" t="s">
        <v>154</v>
      </c>
      <c r="D6" s="95"/>
      <c r="E6" s="95">
        <v>1450000</v>
      </c>
      <c r="F6" s="95">
        <v>1450000</v>
      </c>
      <c r="G6" s="95"/>
    </row>
    <row r="7" spans="1:7" ht="34.5" customHeight="1">
      <c r="A7" s="147" t="s">
        <v>138</v>
      </c>
      <c r="B7" s="92" t="s">
        <v>36</v>
      </c>
      <c r="C7" s="67" t="s">
        <v>155</v>
      </c>
      <c r="D7" s="68">
        <v>1600000</v>
      </c>
      <c r="E7" s="68"/>
      <c r="F7" s="68"/>
      <c r="G7" s="68"/>
    </row>
    <row r="8" spans="1:7" ht="34.5" customHeight="1">
      <c r="A8" s="147" t="s">
        <v>139</v>
      </c>
      <c r="B8" s="92" t="s">
        <v>37</v>
      </c>
      <c r="C8" s="67" t="s">
        <v>155</v>
      </c>
      <c r="D8" s="68"/>
      <c r="E8" s="68">
        <v>300000</v>
      </c>
      <c r="F8" s="68">
        <v>300000</v>
      </c>
      <c r="G8" s="68">
        <v>300000</v>
      </c>
    </row>
    <row r="9" spans="1:7" ht="47.25" customHeight="1">
      <c r="A9" s="147" t="s">
        <v>140</v>
      </c>
      <c r="B9" s="92" t="s">
        <v>38</v>
      </c>
      <c r="C9" s="67" t="s">
        <v>155</v>
      </c>
      <c r="D9" s="68">
        <v>300000</v>
      </c>
      <c r="E9" s="68"/>
      <c r="F9" s="68"/>
      <c r="G9" s="68"/>
    </row>
    <row r="10" spans="1:7" ht="34.5" customHeight="1">
      <c r="A10" s="147" t="s">
        <v>141</v>
      </c>
      <c r="B10" s="92" t="s">
        <v>39</v>
      </c>
      <c r="C10" s="67" t="s">
        <v>155</v>
      </c>
      <c r="D10" s="68">
        <v>500000</v>
      </c>
      <c r="E10" s="68"/>
      <c r="F10" s="68"/>
      <c r="G10" s="68"/>
    </row>
    <row r="11" spans="1:7" ht="34.5" customHeight="1" thickBot="1">
      <c r="A11" s="148" t="s">
        <v>142</v>
      </c>
      <c r="B11" s="111" t="s">
        <v>40</v>
      </c>
      <c r="C11" s="112" t="s">
        <v>156</v>
      </c>
      <c r="D11" s="113"/>
      <c r="E11" s="114">
        <v>2000000</v>
      </c>
      <c r="F11" s="114"/>
      <c r="G11" s="114"/>
    </row>
    <row r="12" spans="1:7" ht="34.5" customHeight="1">
      <c r="A12" s="178" t="s">
        <v>97</v>
      </c>
      <c r="B12" s="179"/>
      <c r="C12" s="115"/>
      <c r="D12" s="123">
        <f>SUM(D4:D6)</f>
        <v>1000000</v>
      </c>
      <c r="E12" s="123">
        <f>SUM(E4:E6)</f>
        <v>2150000</v>
      </c>
      <c r="F12" s="123">
        <f>SUM(F4:F6)</f>
        <v>2150000</v>
      </c>
      <c r="G12" s="123">
        <f>SUM(G4:G6)</f>
        <v>0</v>
      </c>
    </row>
    <row r="13" spans="1:7" ht="34.5" customHeight="1" thickBot="1">
      <c r="A13" s="197" t="s">
        <v>98</v>
      </c>
      <c r="B13" s="198"/>
      <c r="C13" s="135"/>
      <c r="D13" s="132">
        <f>SUM(D7:D11)</f>
        <v>2400000</v>
      </c>
      <c r="E13" s="132">
        <f>SUM(E7:E11)</f>
        <v>2300000</v>
      </c>
      <c r="F13" s="132">
        <f>SUM(F7:F11)</f>
        <v>300000</v>
      </c>
      <c r="G13" s="132">
        <f>SUM(G7:G11)</f>
        <v>300000</v>
      </c>
    </row>
    <row r="14" spans="1:7" ht="35.25" customHeight="1">
      <c r="A14" s="199" t="s">
        <v>0</v>
      </c>
      <c r="B14" s="200"/>
      <c r="C14" s="133"/>
      <c r="D14" s="134">
        <f>SUM(D12:D13)</f>
        <v>3400000</v>
      </c>
      <c r="E14" s="134">
        <f>SUM(E12:E13)</f>
        <v>4450000</v>
      </c>
      <c r="F14" s="134">
        <f>SUM(F12:F13)</f>
        <v>2450000</v>
      </c>
      <c r="G14" s="134">
        <f>SUM(G12:G13)</f>
        <v>300000</v>
      </c>
    </row>
    <row r="15" spans="1:7" ht="16.5">
      <c r="A15" s="154" t="s">
        <v>13</v>
      </c>
      <c r="B15" s="154"/>
      <c r="C15" s="154"/>
      <c r="D15" s="154"/>
      <c r="E15" s="154"/>
      <c r="F15" s="154"/>
      <c r="G15" s="154"/>
    </row>
    <row r="16" spans="1:7" ht="16.5">
      <c r="A16" s="47" t="s">
        <v>14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:G1"/>
    <mergeCell ref="A2:B3"/>
    <mergeCell ref="C2:C3"/>
    <mergeCell ref="D2:G2"/>
    <mergeCell ref="A14:B14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H8" sqref="H8"/>
      <selection pane="bottomLeft" activeCell="H8" sqref="H8"/>
    </sheetView>
  </sheetViews>
  <sheetFormatPr defaultColWidth="9.140625" defaultRowHeight="12.75"/>
  <cols>
    <col min="1" max="1" width="10.8515625" style="39" customWidth="1"/>
    <col min="2" max="2" width="49.7109375" style="0" customWidth="1"/>
    <col min="3" max="3" width="12.421875" style="13" customWidth="1"/>
    <col min="4" max="4" width="16.421875" style="7" customWidth="1"/>
    <col min="5" max="5" width="16.00390625" style="0" customWidth="1"/>
    <col min="6" max="6" width="15.7109375" style="0" customWidth="1"/>
    <col min="7" max="7" width="13.00390625" style="0" customWidth="1"/>
  </cols>
  <sheetData>
    <row r="1" spans="1:7" ht="33" customHeight="1">
      <c r="A1" s="159" t="s">
        <v>11</v>
      </c>
      <c r="B1" s="160"/>
      <c r="C1" s="160"/>
      <c r="D1" s="160"/>
      <c r="E1" s="160"/>
      <c r="F1" s="160"/>
      <c r="G1" s="161"/>
    </row>
    <row r="2" spans="1:7" ht="27" customHeight="1">
      <c r="A2" s="162" t="s">
        <v>85</v>
      </c>
      <c r="B2" s="163"/>
      <c r="C2" s="168" t="s">
        <v>4</v>
      </c>
      <c r="D2" s="175" t="s">
        <v>12</v>
      </c>
      <c r="E2" s="176"/>
      <c r="F2" s="176"/>
      <c r="G2" s="177"/>
    </row>
    <row r="3" spans="1:7" ht="24" customHeight="1">
      <c r="A3" s="164"/>
      <c r="B3" s="165"/>
      <c r="C3" s="169"/>
      <c r="D3" s="8">
        <v>2014</v>
      </c>
      <c r="E3" s="4">
        <v>2015</v>
      </c>
      <c r="F3" s="4">
        <v>2016</v>
      </c>
      <c r="G3" s="4">
        <v>2017</v>
      </c>
    </row>
    <row r="4" spans="1:7" ht="33" customHeight="1">
      <c r="A4" s="49" t="s">
        <v>143</v>
      </c>
      <c r="B4" s="93" t="s">
        <v>34</v>
      </c>
      <c r="C4" s="49" t="s">
        <v>28</v>
      </c>
      <c r="D4" s="58"/>
      <c r="E4" s="66">
        <v>5075000</v>
      </c>
      <c r="F4" s="66">
        <v>5075000</v>
      </c>
      <c r="G4" s="57"/>
    </row>
    <row r="5" spans="1:7" ht="50.25" customHeight="1">
      <c r="A5" s="49" t="s">
        <v>144</v>
      </c>
      <c r="B5" s="93" t="s">
        <v>27</v>
      </c>
      <c r="C5" s="49" t="s">
        <v>90</v>
      </c>
      <c r="D5" s="58"/>
      <c r="E5" s="57"/>
      <c r="F5" s="66">
        <v>5075000</v>
      </c>
      <c r="G5" s="57">
        <v>12500000</v>
      </c>
    </row>
    <row r="6" spans="1:7" ht="26.25" customHeight="1">
      <c r="A6" s="52" t="s">
        <v>145</v>
      </c>
      <c r="B6" s="73" t="s">
        <v>29</v>
      </c>
      <c r="C6" s="52" t="s">
        <v>30</v>
      </c>
      <c r="D6" s="57"/>
      <c r="E6" s="57">
        <v>1940000</v>
      </c>
      <c r="F6" s="57"/>
      <c r="G6" s="57"/>
    </row>
    <row r="7" spans="1:7" ht="33" customHeight="1">
      <c r="A7" s="52" t="s">
        <v>146</v>
      </c>
      <c r="B7" s="73" t="s">
        <v>157</v>
      </c>
      <c r="C7" s="52" t="s">
        <v>31</v>
      </c>
      <c r="D7" s="57">
        <v>5786130</v>
      </c>
      <c r="E7" s="57"/>
      <c r="F7" s="57"/>
      <c r="G7" s="57"/>
    </row>
    <row r="8" spans="1:7" ht="33" customHeight="1">
      <c r="A8" s="52" t="s">
        <v>147</v>
      </c>
      <c r="B8" s="73" t="s">
        <v>42</v>
      </c>
      <c r="C8" s="52" t="s">
        <v>43</v>
      </c>
      <c r="D8" s="57"/>
      <c r="E8" s="57">
        <v>525700</v>
      </c>
      <c r="F8" s="57"/>
      <c r="G8" s="57"/>
    </row>
    <row r="9" spans="1:7" ht="47.25" customHeight="1">
      <c r="A9" s="52" t="s">
        <v>148</v>
      </c>
      <c r="B9" s="73" t="s">
        <v>32</v>
      </c>
      <c r="C9" s="52" t="s">
        <v>33</v>
      </c>
      <c r="D9" s="57"/>
      <c r="E9" s="57">
        <v>1000000</v>
      </c>
      <c r="F9" s="57"/>
      <c r="G9" s="57"/>
    </row>
    <row r="10" spans="1:7" ht="33.75" customHeight="1">
      <c r="A10" s="52" t="s">
        <v>149</v>
      </c>
      <c r="B10" s="73" t="s">
        <v>35</v>
      </c>
      <c r="C10" s="52" t="s">
        <v>88</v>
      </c>
      <c r="D10" s="57">
        <v>1138000</v>
      </c>
      <c r="E10" s="57"/>
      <c r="F10" s="57"/>
      <c r="G10" s="57"/>
    </row>
    <row r="11" spans="1:7" ht="33" customHeight="1" thickBot="1">
      <c r="A11" s="107" t="s">
        <v>150</v>
      </c>
      <c r="B11" s="108" t="s">
        <v>89</v>
      </c>
      <c r="C11" s="107" t="s">
        <v>41</v>
      </c>
      <c r="D11" s="109">
        <v>2256400</v>
      </c>
      <c r="E11" s="109"/>
      <c r="F11" s="109"/>
      <c r="G11" s="109"/>
    </row>
    <row r="12" spans="1:7" ht="30" customHeight="1">
      <c r="A12" s="178" t="s">
        <v>97</v>
      </c>
      <c r="B12" s="179"/>
      <c r="C12" s="110"/>
      <c r="D12" s="127">
        <f>SUM(D4:D5)</f>
        <v>0</v>
      </c>
      <c r="E12" s="127">
        <f>SUM(E4:E5)</f>
        <v>5075000</v>
      </c>
      <c r="F12" s="127">
        <f>SUM(F4:F5)</f>
        <v>10150000</v>
      </c>
      <c r="G12" s="127"/>
    </row>
    <row r="13" spans="1:7" ht="28.5" customHeight="1" thickBot="1">
      <c r="A13" s="197" t="s">
        <v>98</v>
      </c>
      <c r="B13" s="198"/>
      <c r="C13" s="136"/>
      <c r="D13" s="137">
        <f>SUM(D6:D11)</f>
        <v>9180530</v>
      </c>
      <c r="E13" s="137">
        <f>SUM(E6:E11)</f>
        <v>3465700</v>
      </c>
      <c r="F13" s="137">
        <f>SUM(F6:F11)</f>
        <v>0</v>
      </c>
      <c r="G13" s="137">
        <f>SUM(G5:G11)</f>
        <v>12500000</v>
      </c>
    </row>
    <row r="14" spans="1:7" ht="27" customHeight="1">
      <c r="A14" s="199" t="s">
        <v>0</v>
      </c>
      <c r="B14" s="201"/>
      <c r="C14" s="133"/>
      <c r="D14" s="134">
        <f>SUM(D12:D13)</f>
        <v>9180530</v>
      </c>
      <c r="E14" s="134">
        <f>SUM(E4:E11)</f>
        <v>8540700</v>
      </c>
      <c r="F14" s="134">
        <f>SUM(F4:F11)</f>
        <v>10150000</v>
      </c>
      <c r="G14" s="134">
        <f>SUM(G4:G11)</f>
        <v>12500000</v>
      </c>
    </row>
    <row r="15" spans="1:7" ht="16.5">
      <c r="A15" s="154" t="s">
        <v>13</v>
      </c>
      <c r="B15" s="154"/>
      <c r="C15" s="154"/>
      <c r="D15" s="154"/>
      <c r="E15" s="154"/>
      <c r="F15" s="154"/>
      <c r="G15" s="154"/>
    </row>
    <row r="16" spans="1:7" ht="15.75">
      <c r="A16" s="47" t="s">
        <v>14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4:B14"/>
    <mergeCell ref="A1:G1"/>
    <mergeCell ref="A2:B3"/>
    <mergeCell ref="C2:C3"/>
    <mergeCell ref="D2:G2"/>
    <mergeCell ref="A12:B12"/>
    <mergeCell ref="A13:B13"/>
  </mergeCells>
  <printOptions/>
  <pageMargins left="0.5905511811023623" right="0.1968503937007874" top="0.7874015748031497" bottom="0.2755905511811024" header="0.31496062992125984" footer="0.2755905511811024"/>
  <pageSetup fitToWidth="0"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2" max="2" width="47.00390625" style="0" customWidth="1"/>
    <col min="3" max="3" width="11.8515625" style="13" customWidth="1"/>
    <col min="4" max="4" width="15.28125" style="7" customWidth="1"/>
    <col min="5" max="7" width="15.28125" style="0" customWidth="1"/>
  </cols>
  <sheetData>
    <row r="1" spans="1:7" ht="33" customHeight="1">
      <c r="A1" s="159" t="s">
        <v>11</v>
      </c>
      <c r="B1" s="160"/>
      <c r="C1" s="160"/>
      <c r="D1" s="160"/>
      <c r="E1" s="160"/>
      <c r="F1" s="160"/>
      <c r="G1" s="161"/>
    </row>
    <row r="2" spans="1:7" ht="27" customHeight="1">
      <c r="A2" s="162" t="s">
        <v>3</v>
      </c>
      <c r="B2" s="163"/>
      <c r="C2" s="168" t="s">
        <v>4</v>
      </c>
      <c r="D2" s="175" t="s">
        <v>12</v>
      </c>
      <c r="E2" s="176"/>
      <c r="F2" s="176"/>
      <c r="G2" s="177"/>
    </row>
    <row r="3" spans="1:7" ht="24" customHeight="1">
      <c r="A3" s="164"/>
      <c r="B3" s="165"/>
      <c r="C3" s="169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45"/>
      <c r="B4" s="43"/>
      <c r="C4" s="40"/>
      <c r="D4" s="42"/>
      <c r="E4" s="41"/>
      <c r="F4" s="41"/>
      <c r="G4" s="41"/>
    </row>
    <row r="5" spans="1:7" ht="24" customHeight="1">
      <c r="A5" s="45"/>
      <c r="B5" s="43"/>
      <c r="C5" s="40"/>
      <c r="D5" s="42"/>
      <c r="E5" s="41"/>
      <c r="F5" s="41"/>
      <c r="G5" s="41"/>
    </row>
    <row r="6" spans="1:7" ht="24" customHeight="1">
      <c r="A6" s="45"/>
      <c r="B6" s="43"/>
      <c r="C6" s="40"/>
      <c r="D6" s="42"/>
      <c r="E6" s="41"/>
      <c r="F6" s="41"/>
      <c r="G6" s="41"/>
    </row>
    <row r="7" spans="1:7" ht="24" customHeight="1">
      <c r="A7" s="45"/>
      <c r="B7" s="43"/>
      <c r="C7" s="40"/>
      <c r="D7" s="42"/>
      <c r="E7" s="41"/>
      <c r="F7" s="41"/>
      <c r="G7" s="41"/>
    </row>
    <row r="8" spans="1:7" ht="24" customHeight="1">
      <c r="A8" s="45"/>
      <c r="B8" s="43"/>
      <c r="C8" s="40"/>
      <c r="D8" s="42"/>
      <c r="E8" s="41"/>
      <c r="F8" s="41"/>
      <c r="G8" s="41"/>
    </row>
    <row r="9" spans="1:7" ht="24" customHeight="1" thickBot="1">
      <c r="A9" s="44"/>
      <c r="B9" s="46"/>
      <c r="C9" s="104"/>
      <c r="D9" s="105"/>
      <c r="E9" s="106"/>
      <c r="F9" s="106"/>
      <c r="G9" s="106"/>
    </row>
    <row r="10" spans="1:7" ht="24" customHeight="1">
      <c r="A10" s="178" t="s">
        <v>97</v>
      </c>
      <c r="B10" s="179"/>
      <c r="C10" s="140"/>
      <c r="D10" s="143">
        <v>0</v>
      </c>
      <c r="E10" s="144">
        <v>0</v>
      </c>
      <c r="F10" s="144">
        <v>0</v>
      </c>
      <c r="G10" s="144">
        <v>0</v>
      </c>
    </row>
    <row r="11" spans="1:7" ht="24" customHeight="1" thickBot="1">
      <c r="A11" s="197" t="s">
        <v>98</v>
      </c>
      <c r="B11" s="198"/>
      <c r="C11" s="141"/>
      <c r="D11" s="145">
        <v>0</v>
      </c>
      <c r="E11" s="142">
        <v>0</v>
      </c>
      <c r="F11" s="142">
        <v>0</v>
      </c>
      <c r="G11" s="142">
        <v>0</v>
      </c>
    </row>
    <row r="12" spans="1:7" ht="24" customHeight="1">
      <c r="A12" s="204" t="s">
        <v>0</v>
      </c>
      <c r="B12" s="205"/>
      <c r="C12" s="138"/>
      <c r="D12" s="139">
        <f>SUM(D4:D11)</f>
        <v>0</v>
      </c>
      <c r="E12" s="139">
        <f>SUM(E4:E11)</f>
        <v>0</v>
      </c>
      <c r="F12" s="139">
        <f>SUM(F4:F11)</f>
        <v>0</v>
      </c>
      <c r="G12" s="139">
        <f>SUM(G4:G11)</f>
        <v>0</v>
      </c>
    </row>
    <row r="13" spans="1:7" ht="24" customHeight="1">
      <c r="A13" s="32"/>
      <c r="B13" s="33"/>
      <c r="C13" s="34"/>
      <c r="D13" s="35"/>
      <c r="E13" s="35"/>
      <c r="F13" s="35"/>
      <c r="G13" s="35"/>
    </row>
    <row r="14" spans="1:7" ht="16.5">
      <c r="A14" s="154" t="s">
        <v>13</v>
      </c>
      <c r="B14" s="154"/>
      <c r="C14" s="154"/>
      <c r="D14" s="154"/>
      <c r="E14" s="154"/>
      <c r="F14" s="154"/>
      <c r="G14" s="154"/>
    </row>
    <row r="15" spans="1:7" ht="16.5">
      <c r="A15" s="47" t="s">
        <v>14</v>
      </c>
      <c r="B15" s="47"/>
      <c r="C15" s="47"/>
      <c r="D15" s="47"/>
      <c r="E15" s="47"/>
      <c r="F15" s="47"/>
      <c r="G15" s="47"/>
    </row>
    <row r="16" spans="1:7" ht="18.75">
      <c r="A16" s="202"/>
      <c r="B16" s="203"/>
      <c r="C16" s="203"/>
      <c r="D16" s="203"/>
      <c r="E16" s="203"/>
      <c r="F16" s="203"/>
      <c r="G16" s="203"/>
    </row>
    <row r="17" ht="12.75"/>
    <row r="18" spans="1:2" ht="12.75">
      <c r="A18" s="31"/>
      <c r="B18" s="30"/>
    </row>
    <row r="19" spans="1:2" ht="12">
      <c r="A19" s="31"/>
      <c r="B19" s="30"/>
    </row>
  </sheetData>
  <sheetProtection/>
  <mergeCells count="9">
    <mergeCell ref="A16:G16"/>
    <mergeCell ref="A1:G1"/>
    <mergeCell ref="A2:B3"/>
    <mergeCell ref="C2:C3"/>
    <mergeCell ref="D2:G2"/>
    <mergeCell ref="A12:B12"/>
    <mergeCell ref="A14:G14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USS-13-08-2013 - Bilag 616.05 Oversigt over nye ønsker til anlægsbudget 20142017 udvalgsopdelt</dc:title>
  <dc:subject>ØVRIGE</dc:subject>
  <dc:creator>JOPE</dc:creator>
  <cp:keywords/>
  <dc:description>Oversigt over nye ønsker til anlægsbudget 2013-2016 (udvalgsopdelt)</dc:description>
  <cp:lastModifiedBy>Flemming Karlsen</cp:lastModifiedBy>
  <cp:lastPrinted>2013-08-12T13:07:23Z</cp:lastPrinted>
  <dcterms:created xsi:type="dcterms:W3CDTF">1996-11-12T13:28:11Z</dcterms:created>
  <dcterms:modified xsi:type="dcterms:W3CDTF">2013-08-13T11:21:38Z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13-08-2013</vt:lpwstr>
  </property>
  <property fmtid="{D5CDD505-2E9C-101B-9397-08002B2CF9AE}" pid="5" name="MeetingDateAndTi">
    <vt:lpwstr>13-08-2013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1252895</vt:lpwstr>
  </property>
  <property fmtid="{D5CDD505-2E9C-101B-9397-08002B2CF9AE}" pid="8" name="SortOrd">
    <vt:lpwstr>5</vt:lpwstr>
  </property>
  <property fmtid="{D5CDD505-2E9C-101B-9397-08002B2CF9AE}" pid="9" name="MeetingEndDa">
    <vt:lpwstr>2013-08-13T12:00:00Z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2013-08-13T08:00:00Z</vt:lpwstr>
  </property>
  <property fmtid="{D5CDD505-2E9C-101B-9397-08002B2CF9AE}" pid="14" name="PWDescripti">
    <vt:lpwstr>DA-1103083   Kopi til: </vt:lpwstr>
  </property>
  <property fmtid="{D5CDD505-2E9C-101B-9397-08002B2CF9AE}" pid="15" name="U">
    <vt:lpwstr>1096895</vt:lpwstr>
  </property>
  <property fmtid="{D5CDD505-2E9C-101B-9397-08002B2CF9AE}" pid="16" name="PWFileTy">
    <vt:lpwstr>.XLS</vt:lpwstr>
  </property>
  <property fmtid="{D5CDD505-2E9C-101B-9397-08002B2CF9AE}" pid="17" name="Agenda">
    <vt:lpwstr>1365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